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Feuil1!$A$1:$F$45</definedName>
  </definedNames>
  <calcPr calcId="145621"/>
</workbook>
</file>

<file path=xl/calcChain.xml><?xml version="1.0" encoding="utf-8"?>
<calcChain xmlns="http://schemas.openxmlformats.org/spreadsheetml/2006/main">
  <c r="F42" i="1" l="1"/>
  <c r="F33" i="1"/>
  <c r="F37" i="1"/>
  <c r="F32" i="1"/>
  <c r="F30" i="1"/>
  <c r="F40" i="1"/>
  <c r="F41" i="1"/>
  <c r="F39" i="1"/>
  <c r="F38" i="1"/>
  <c r="F34" i="1" l="1"/>
  <c r="F36" i="1"/>
  <c r="F35" i="1"/>
  <c r="F31" i="1"/>
  <c r="F29" i="1"/>
  <c r="F45" i="1" l="1"/>
</calcChain>
</file>

<file path=xl/sharedStrings.xml><?xml version="1.0" encoding="utf-8"?>
<sst xmlns="http://schemas.openxmlformats.org/spreadsheetml/2006/main" count="83" uniqueCount="80">
  <si>
    <t>Nb années d'usage</t>
  </si>
  <si>
    <t>Na</t>
  </si>
  <si>
    <t>CEN annuel =</t>
  </si>
  <si>
    <t>CEN</t>
  </si>
  <si>
    <t>Données brutes = variables</t>
  </si>
  <si>
    <t>Assurance / ballon annuelle</t>
  </si>
  <si>
    <t>Re</t>
  </si>
  <si>
    <t>Ass Re</t>
  </si>
  <si>
    <t>Ass B</t>
  </si>
  <si>
    <t>Ré rés</t>
  </si>
  <si>
    <t>Rép</t>
  </si>
  <si>
    <t>Fraction assurance/1 heure =</t>
  </si>
  <si>
    <t>Pn</t>
  </si>
  <si>
    <t>Pn/Nh</t>
  </si>
  <si>
    <t>Ré rés/Nh</t>
  </si>
  <si>
    <t>Rép/Nh</t>
  </si>
  <si>
    <t>Augmenter le nombre d'années = augmenter la fraction d'assurance et de CEN</t>
  </si>
  <si>
    <t>Augmenter le nombre d'heures = diminuer le coût horaire</t>
  </si>
  <si>
    <t>Nh</t>
  </si>
  <si>
    <t>Frais potentiels de réparation enveloppe</t>
  </si>
  <si>
    <t>Donc … ?  Coût moyen =  … ? €</t>
  </si>
  <si>
    <t>Fraction Assurance remorque =</t>
  </si>
  <si>
    <t>A RETENIR</t>
  </si>
  <si>
    <t>Valeur à neuf ballon (que enveloppe) ou ballon complet</t>
  </si>
  <si>
    <t>Déplacement véhicule de récupération en km</t>
  </si>
  <si>
    <t>km</t>
  </si>
  <si>
    <t>Vb</t>
  </si>
  <si>
    <t>Vb/Nh</t>
  </si>
  <si>
    <t>Va</t>
  </si>
  <si>
    <t>0,595*km</t>
  </si>
  <si>
    <t>Potentiel Nb heures de vol ou Nb de vols</t>
  </si>
  <si>
    <t>entrVa</t>
  </si>
  <si>
    <t>Va/Nh</t>
  </si>
  <si>
    <r>
      <t xml:space="preserve">Véhicule </t>
    </r>
    <r>
      <rPr>
        <sz val="11"/>
        <color rgb="FFFF0000"/>
        <rFont val="Calibri"/>
        <family val="2"/>
        <scheme val="minor"/>
      </rPr>
      <t>si propriété de l'association</t>
    </r>
    <r>
      <rPr>
        <sz val="11"/>
        <color rgb="FF00B0F0"/>
        <rFont val="Calibri"/>
        <family val="2"/>
        <scheme val="minor"/>
      </rPr>
      <t xml:space="preserve"> (?) valeur</t>
    </r>
  </si>
  <si>
    <t>coll</t>
  </si>
  <si>
    <t>Coll</t>
  </si>
  <si>
    <t>EntrVA/Nh</t>
  </si>
  <si>
    <t>Ass*Na/Nh</t>
  </si>
  <si>
    <t>CEN*Na/Nh</t>
  </si>
  <si>
    <t>Fraction /Amortissemment /1 heure ou 1 vol =</t>
  </si>
  <si>
    <t>Coût déplacement routier pour 100km (soit pour 1 vol)</t>
  </si>
  <si>
    <t>Entretien véhicule routier sur sa durée de fonctionnement</t>
  </si>
  <si>
    <t>Fraction frais réparation ballon/ 1 heure de vol =</t>
  </si>
  <si>
    <t>Fraction /réépreuve réservoirs / 1 heure de vol =</t>
  </si>
  <si>
    <t>Fraction Assurance/1 heure ou 1 vol =</t>
  </si>
  <si>
    <t>Fraction CEN /1 heure ou 1 vol =</t>
  </si>
  <si>
    <t>Fraction Pneus remorque /1 heure ou 1 vol =</t>
  </si>
  <si>
    <t>Ass Re*Na/Nh</t>
  </si>
  <si>
    <t xml:space="preserve">Barême automobile 2018 &gt;7CV =  0,595 €/km </t>
  </si>
  <si>
    <t>Collation fin de vol / coût moyen</t>
  </si>
  <si>
    <t xml:space="preserve">Fraction Amortissement véhicule/ si assoc. = </t>
  </si>
  <si>
    <r>
      <t>Fraction Entretien véhicule / 1 heure ou 1 vol
(</t>
    </r>
    <r>
      <rPr>
        <sz val="11"/>
        <color rgb="FFFF0000"/>
        <rFont val="Calibri"/>
        <family val="2"/>
        <scheme val="minor"/>
      </rPr>
      <t>à supprimer si inclus dans coût kilométrique !</t>
    </r>
    <r>
      <rPr>
        <sz val="11"/>
        <color theme="1"/>
        <rFont val="Calibri"/>
        <family val="2"/>
        <scheme val="minor"/>
      </rPr>
      <t>)</t>
    </r>
  </si>
  <si>
    <t>Personnalisez votre cas de figure …</t>
  </si>
  <si>
    <t>…</t>
  </si>
  <si>
    <t>Prix remorque</t>
  </si>
  <si>
    <t>Rempl 2 pneus tous les 6 ans</t>
  </si>
  <si>
    <t>Assurance / remorque annuelle</t>
  </si>
  <si>
    <t>Réépreuve 4 réservoirs 250 x 4</t>
  </si>
  <si>
    <t>Prop</t>
  </si>
  <si>
    <t>Ctprop</t>
  </si>
  <si>
    <t>Propane : voir coût/kg en vigueur ex: 1,50 € le kg</t>
  </si>
  <si>
    <t>Consommation : voir taille et charge du ballon ex : 65 kg</t>
  </si>
  <si>
    <t>Coût propane pour le vol =</t>
  </si>
  <si>
    <t>Prop*Ctprop</t>
  </si>
  <si>
    <t>Stock</t>
  </si>
  <si>
    <t>Location de stockage dans garage privé / an</t>
  </si>
  <si>
    <t>Fraction des frais de stockage / garage / 1 heure ou 1 vol</t>
  </si>
  <si>
    <t>Stock*Na/Nv</t>
  </si>
  <si>
    <t>Ne pas écrire dans les cellules roses (cellules fonction)</t>
  </si>
  <si>
    <t>Faire varier à volonté les valeurs dans les cellules jaunes</t>
  </si>
  <si>
    <t>Ne pas écrire dans les cellules roses</t>
  </si>
  <si>
    <t>Exemples de calcul de frais à partager entre les occupants du ballon</t>
  </si>
  <si>
    <t>Location ou frais d'utilisation annuels du clubhouse</t>
  </si>
  <si>
    <t>Autres frais de jouissance …</t>
  </si>
  <si>
    <t>Taxes, redevances …</t>
  </si>
  <si>
    <t>400 heures de vol en 8 ans … =  ? / 1 vol</t>
  </si>
  <si>
    <t>500 heures de vol en 9 ans … = ? € / 1 vol</t>
  </si>
  <si>
    <t>600 heures de vol en 10 ans … = ? € / vol</t>
  </si>
  <si>
    <r>
      <t xml:space="preserve">Collation fin de vol - coût standard   </t>
    </r>
    <r>
      <rPr>
        <sz val="11"/>
        <color rgb="FFFF0000"/>
        <rFont val="Calibri"/>
        <family val="2"/>
        <scheme val="minor"/>
      </rPr>
      <t>(?)</t>
    </r>
  </si>
  <si>
    <t>&gt;                      Coût horaire ballon ou coût / 1 heure ou 1 vol           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</si>
</sst>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3" fontId="3" fillId="2" borderId="1" xfId="0" applyNumberFormat="1" applyFont="1" applyFill="1" applyBorder="1"/>
    <xf numFmtId="0" fontId="2" fillId="0" borderId="0" xfId="0" applyFont="1" applyFill="1" applyBorder="1"/>
    <xf numFmtId="3" fontId="3" fillId="2" borderId="3" xfId="0" applyNumberFormat="1" applyFont="1" applyFill="1" applyBorder="1"/>
    <xf numFmtId="3" fontId="1" fillId="0" borderId="0" xfId="0" applyNumberFormat="1" applyFont="1"/>
    <xf numFmtId="3" fontId="3" fillId="0" borderId="0" xfId="0" applyNumberFormat="1" applyFont="1" applyFill="1" applyBorder="1"/>
    <xf numFmtId="164" fontId="4" fillId="3" borderId="2" xfId="0" applyNumberFormat="1" applyFont="1" applyFill="1" applyBorder="1"/>
    <xf numFmtId="164" fontId="7" fillId="3" borderId="1" xfId="0" applyNumberFormat="1" applyFont="1" applyFill="1" applyBorder="1"/>
    <xf numFmtId="3" fontId="8" fillId="2" borderId="1" xfId="0" applyNumberFormat="1" applyFont="1" applyFill="1" applyBorder="1"/>
    <xf numFmtId="165" fontId="3" fillId="2" borderId="1" xfId="0" applyNumberFormat="1" applyFont="1" applyFill="1" applyBorder="1"/>
    <xf numFmtId="0" fontId="0" fillId="0" borderId="0" xfId="0" applyAlignment="1">
      <alignment wrapText="1"/>
    </xf>
    <xf numFmtId="164" fontId="4" fillId="3" borderId="1" xfId="0" applyNumberFormat="1" applyFont="1" applyFill="1" applyBorder="1"/>
    <xf numFmtId="164" fontId="0" fillId="3" borderId="1" xfId="0" applyNumberFormat="1" applyFill="1" applyBorder="1"/>
    <xf numFmtId="4" fontId="3" fillId="2" borderId="3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left"/>
    </xf>
    <xf numFmtId="0" fontId="0" fillId="4" borderId="0" xfId="0" applyFill="1"/>
    <xf numFmtId="3" fontId="8" fillId="4" borderId="2" xfId="0" applyNumberFormat="1" applyFont="1" applyFill="1" applyBorder="1"/>
    <xf numFmtId="3" fontId="3" fillId="4" borderId="1" xfId="0" applyNumberFormat="1" applyFont="1" applyFill="1" applyBorder="1"/>
    <xf numFmtId="3" fontId="3" fillId="4" borderId="3" xfId="0" applyNumberFormat="1" applyFont="1" applyFill="1" applyBorder="1"/>
    <xf numFmtId="0" fontId="0" fillId="5" borderId="0" xfId="0" applyFill="1"/>
    <xf numFmtId="3" fontId="0" fillId="5" borderId="0" xfId="0" applyNumberFormat="1" applyFill="1"/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4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workbookViewId="0">
      <pane xSplit="1" ySplit="2" topLeftCell="B48" activePane="bottomRight" state="frozenSplit"/>
      <selection pane="topRight" activeCell="B1" sqref="B1"/>
      <selection pane="bottomLeft" activeCell="A2" sqref="A2"/>
      <selection pane="bottomRight" activeCell="A63" sqref="A63"/>
    </sheetView>
  </sheetViews>
  <sheetFormatPr baseColWidth="10" defaultRowHeight="15" x14ac:dyDescent="0.25"/>
  <cols>
    <col min="1" max="1" width="53.7109375" customWidth="1"/>
    <col min="2" max="2" width="11.7109375" customWidth="1"/>
    <col min="3" max="3" width="1.5703125" customWidth="1"/>
    <col min="4" max="4" width="12.85546875" style="3" customWidth="1"/>
    <col min="5" max="5" width="1.140625" style="3" customWidth="1"/>
    <col min="6" max="6" width="12.42578125" bestFit="1" customWidth="1"/>
  </cols>
  <sheetData>
    <row r="1" spans="1:8" ht="18.75" customHeight="1" thickBot="1" x14ac:dyDescent="0.35">
      <c r="A1" s="37" t="s">
        <v>69</v>
      </c>
      <c r="B1" s="38"/>
      <c r="C1" s="38"/>
      <c r="D1" s="38"/>
      <c r="E1" s="38"/>
      <c r="F1" s="39"/>
    </row>
    <row r="2" spans="1:8" ht="18.75" customHeight="1" thickBot="1" x14ac:dyDescent="0.35">
      <c r="A2" s="40" t="s">
        <v>70</v>
      </c>
      <c r="B2" s="41"/>
      <c r="C2" s="41"/>
      <c r="D2" s="41"/>
      <c r="E2" s="41"/>
      <c r="F2" s="42"/>
    </row>
    <row r="3" spans="1:8" ht="15.75" thickBot="1" x14ac:dyDescent="0.3">
      <c r="A3" s="43"/>
      <c r="B3" s="43"/>
      <c r="C3" s="43"/>
      <c r="D3" s="43"/>
    </row>
    <row r="4" spans="1:8" ht="19.5" thickBot="1" x14ac:dyDescent="0.35">
      <c r="A4" s="33" t="s">
        <v>4</v>
      </c>
      <c r="B4" s="34"/>
      <c r="C4" s="34"/>
      <c r="D4" s="35"/>
      <c r="E4" s="4"/>
    </row>
    <row r="5" spans="1:8" ht="19.5" thickBot="1" x14ac:dyDescent="0.35">
      <c r="A5" s="2" t="s">
        <v>23</v>
      </c>
      <c r="B5" s="2" t="s">
        <v>26</v>
      </c>
      <c r="C5" s="2"/>
      <c r="D5" s="22">
        <v>0</v>
      </c>
      <c r="E5" s="9"/>
      <c r="F5" s="19"/>
      <c r="G5" s="19"/>
      <c r="H5" s="19"/>
    </row>
    <row r="6" spans="1:8" ht="19.5" thickBot="1" x14ac:dyDescent="0.35">
      <c r="A6" s="2" t="s">
        <v>0</v>
      </c>
      <c r="B6" s="2" t="s">
        <v>1</v>
      </c>
      <c r="C6" s="2"/>
      <c r="D6" s="12">
        <v>8</v>
      </c>
      <c r="E6" s="9"/>
    </row>
    <row r="7" spans="1:8" ht="19.5" thickBot="1" x14ac:dyDescent="0.35">
      <c r="A7" s="2" t="s">
        <v>30</v>
      </c>
      <c r="B7" s="2" t="s">
        <v>18</v>
      </c>
      <c r="C7" s="2"/>
      <c r="D7" s="12">
        <v>600</v>
      </c>
      <c r="E7" s="9"/>
    </row>
    <row r="8" spans="1:8" ht="15.75" thickBot="1" x14ac:dyDescent="0.3">
      <c r="A8" s="2" t="s">
        <v>5</v>
      </c>
      <c r="B8" s="2" t="s">
        <v>8</v>
      </c>
      <c r="C8" s="2"/>
      <c r="D8" s="5">
        <v>665</v>
      </c>
      <c r="E8" s="9"/>
    </row>
    <row r="9" spans="1:8" ht="15.75" thickBot="1" x14ac:dyDescent="0.3">
      <c r="A9" s="2" t="s">
        <v>2</v>
      </c>
      <c r="B9" s="2" t="s">
        <v>3</v>
      </c>
      <c r="C9" s="2"/>
      <c r="D9" s="5">
        <v>436</v>
      </c>
      <c r="E9" s="9"/>
    </row>
    <row r="10" spans="1:8" ht="15.75" thickBot="1" x14ac:dyDescent="0.3">
      <c r="A10" s="2" t="s">
        <v>54</v>
      </c>
      <c r="B10" s="2" t="s">
        <v>6</v>
      </c>
      <c r="C10" s="2"/>
      <c r="D10" s="24">
        <v>0</v>
      </c>
      <c r="E10" s="9"/>
      <c r="F10" s="19"/>
      <c r="G10" s="19"/>
    </row>
    <row r="11" spans="1:8" ht="15.75" thickBot="1" x14ac:dyDescent="0.3">
      <c r="A11" s="2" t="s">
        <v>55</v>
      </c>
      <c r="B11" s="2" t="s">
        <v>12</v>
      </c>
      <c r="C11" s="2"/>
      <c r="D11" s="24">
        <v>0</v>
      </c>
      <c r="E11" s="9"/>
      <c r="F11" s="19"/>
      <c r="G11" s="19"/>
    </row>
    <row r="12" spans="1:8" ht="15.75" thickBot="1" x14ac:dyDescent="0.3">
      <c r="A12" s="2" t="s">
        <v>56</v>
      </c>
      <c r="B12" s="6" t="s">
        <v>7</v>
      </c>
      <c r="C12" s="6"/>
      <c r="D12" s="5">
        <v>30</v>
      </c>
      <c r="E12" s="9"/>
    </row>
    <row r="13" spans="1:8" ht="15.75" thickBot="1" x14ac:dyDescent="0.3">
      <c r="A13" s="2" t="s">
        <v>57</v>
      </c>
      <c r="B13" s="6" t="s">
        <v>9</v>
      </c>
      <c r="C13" s="6"/>
      <c r="D13" s="5">
        <v>1000</v>
      </c>
      <c r="E13" s="9"/>
    </row>
    <row r="14" spans="1:8" ht="15.75" thickBot="1" x14ac:dyDescent="0.3">
      <c r="A14" s="2" t="s">
        <v>19</v>
      </c>
      <c r="B14" s="6" t="s">
        <v>10</v>
      </c>
      <c r="C14" s="6"/>
      <c r="D14" s="7">
        <v>3000</v>
      </c>
      <c r="E14" s="9"/>
    </row>
    <row r="15" spans="1:8" ht="15.75" thickBot="1" x14ac:dyDescent="0.3">
      <c r="A15" s="2" t="s">
        <v>60</v>
      </c>
      <c r="B15" s="6" t="s">
        <v>58</v>
      </c>
      <c r="C15" s="6"/>
      <c r="D15" s="17">
        <v>1.5</v>
      </c>
      <c r="E15" s="9"/>
    </row>
    <row r="16" spans="1:8" ht="15.75" thickBot="1" x14ac:dyDescent="0.3">
      <c r="A16" s="2" t="s">
        <v>61</v>
      </c>
      <c r="B16" s="6" t="s">
        <v>59</v>
      </c>
      <c r="C16" s="6"/>
      <c r="D16" s="7">
        <v>65</v>
      </c>
      <c r="E16" s="9"/>
    </row>
    <row r="17" spans="1:7" ht="15.75" thickBot="1" x14ac:dyDescent="0.3">
      <c r="A17" s="2" t="s">
        <v>48</v>
      </c>
      <c r="B17" s="6">
        <v>0.59499999999999997</v>
      </c>
      <c r="C17" s="6"/>
      <c r="D17" s="13">
        <v>0.59499999999999997</v>
      </c>
      <c r="E17" s="9"/>
    </row>
    <row r="18" spans="1:7" ht="15.75" thickBot="1" x14ac:dyDescent="0.3">
      <c r="A18" s="2" t="s">
        <v>24</v>
      </c>
      <c r="B18" s="6" t="s">
        <v>25</v>
      </c>
      <c r="C18" s="6"/>
      <c r="D18" s="5">
        <v>100</v>
      </c>
      <c r="E18" s="9"/>
    </row>
    <row r="19" spans="1:7" ht="15.75" thickBot="1" x14ac:dyDescent="0.3">
      <c r="A19" s="2" t="s">
        <v>33</v>
      </c>
      <c r="B19" s="6" t="s">
        <v>28</v>
      </c>
      <c r="C19" s="6"/>
      <c r="D19" s="23">
        <v>0</v>
      </c>
      <c r="E19" s="9"/>
      <c r="F19" s="19"/>
      <c r="G19" s="19"/>
    </row>
    <row r="20" spans="1:7" ht="15.75" thickBot="1" x14ac:dyDescent="0.3">
      <c r="A20" s="2" t="s">
        <v>41</v>
      </c>
      <c r="B20" s="6" t="s">
        <v>31</v>
      </c>
      <c r="C20" s="6"/>
      <c r="D20" s="5">
        <v>0</v>
      </c>
      <c r="E20" s="9"/>
    </row>
    <row r="21" spans="1:7" ht="15.75" thickBot="1" x14ac:dyDescent="0.3">
      <c r="A21" s="2" t="s">
        <v>49</v>
      </c>
      <c r="B21" s="6" t="s">
        <v>35</v>
      </c>
      <c r="C21" s="6"/>
      <c r="D21" s="5">
        <v>30</v>
      </c>
      <c r="E21" s="9"/>
    </row>
    <row r="22" spans="1:7" ht="15.75" thickBot="1" x14ac:dyDescent="0.3">
      <c r="A22" s="2" t="s">
        <v>65</v>
      </c>
      <c r="B22" s="6" t="s">
        <v>64</v>
      </c>
      <c r="C22" s="6"/>
      <c r="D22" s="7">
        <v>960</v>
      </c>
      <c r="E22" s="9"/>
    </row>
    <row r="23" spans="1:7" ht="15.75" thickBot="1" x14ac:dyDescent="0.3">
      <c r="A23" s="2" t="s">
        <v>72</v>
      </c>
      <c r="B23" s="6"/>
      <c r="C23" s="6"/>
      <c r="D23" s="5">
        <v>0</v>
      </c>
      <c r="E23" s="9"/>
    </row>
    <row r="24" spans="1:7" ht="15.75" thickBot="1" x14ac:dyDescent="0.3">
      <c r="A24" s="2" t="s">
        <v>73</v>
      </c>
      <c r="B24" s="6"/>
      <c r="C24" s="6"/>
      <c r="D24" s="7">
        <v>0</v>
      </c>
      <c r="E24" s="9"/>
    </row>
    <row r="25" spans="1:7" ht="15.75" thickBot="1" x14ac:dyDescent="0.3">
      <c r="A25" s="2" t="s">
        <v>74</v>
      </c>
      <c r="B25" s="6"/>
      <c r="C25" s="6"/>
      <c r="D25" s="5">
        <v>0</v>
      </c>
      <c r="E25" s="9"/>
    </row>
    <row r="26" spans="1:7" ht="15.75" thickBot="1" x14ac:dyDescent="0.3">
      <c r="A26" s="2" t="s">
        <v>53</v>
      </c>
      <c r="B26" s="6"/>
      <c r="C26" s="6"/>
      <c r="D26" s="5">
        <v>0</v>
      </c>
      <c r="E26" s="9"/>
    </row>
    <row r="27" spans="1:7" ht="15.75" thickBot="1" x14ac:dyDescent="0.3">
      <c r="A27" s="2"/>
    </row>
    <row r="28" spans="1:7" ht="19.5" thickBot="1" x14ac:dyDescent="0.35">
      <c r="A28" s="40" t="s">
        <v>68</v>
      </c>
      <c r="B28" s="41"/>
      <c r="C28" s="41"/>
      <c r="D28" s="41"/>
      <c r="E28" s="41"/>
      <c r="F28" s="42"/>
    </row>
    <row r="29" spans="1:7" ht="19.5" thickBot="1" x14ac:dyDescent="0.35">
      <c r="A29" t="s">
        <v>39</v>
      </c>
      <c r="B29" t="s">
        <v>27</v>
      </c>
      <c r="D29" s="8"/>
      <c r="E29" s="8"/>
      <c r="F29" s="10">
        <f>D5/D7</f>
        <v>0</v>
      </c>
    </row>
    <row r="30" spans="1:7" ht="19.5" thickBot="1" x14ac:dyDescent="0.35">
      <c r="A30" t="s">
        <v>44</v>
      </c>
      <c r="B30" t="s">
        <v>37</v>
      </c>
      <c r="D30" s="1"/>
      <c r="E30" s="1"/>
      <c r="F30" s="15">
        <f>D8*D6/D7</f>
        <v>8.8666666666666671</v>
      </c>
    </row>
    <row r="31" spans="1:7" ht="19.5" thickBot="1" x14ac:dyDescent="0.35">
      <c r="A31" t="s">
        <v>11</v>
      </c>
      <c r="B31" t="s">
        <v>37</v>
      </c>
      <c r="F31" s="15">
        <f>D8*D6/D7</f>
        <v>8.8666666666666671</v>
      </c>
    </row>
    <row r="32" spans="1:7" ht="19.5" thickBot="1" x14ac:dyDescent="0.35">
      <c r="A32" t="s">
        <v>45</v>
      </c>
      <c r="B32" t="s">
        <v>38</v>
      </c>
      <c r="F32" s="15">
        <f>D9*D6/D7</f>
        <v>5.8133333333333335</v>
      </c>
    </row>
    <row r="33" spans="1:8" ht="19.5" thickBot="1" x14ac:dyDescent="0.35">
      <c r="A33" t="s">
        <v>62</v>
      </c>
      <c r="B33" t="s">
        <v>63</v>
      </c>
      <c r="F33" s="15">
        <f>D15*D16</f>
        <v>97.5</v>
      </c>
    </row>
    <row r="34" spans="1:8" ht="19.5" thickBot="1" x14ac:dyDescent="0.35">
      <c r="A34" t="s">
        <v>46</v>
      </c>
      <c r="B34" t="s">
        <v>13</v>
      </c>
      <c r="F34" s="15">
        <f>D11/D7</f>
        <v>0</v>
      </c>
    </row>
    <row r="35" spans="1:8" ht="19.5" thickBot="1" x14ac:dyDescent="0.35">
      <c r="A35" t="s">
        <v>43</v>
      </c>
      <c r="B35" t="s">
        <v>14</v>
      </c>
      <c r="F35" s="15">
        <f>D13/D7</f>
        <v>1.6666666666666667</v>
      </c>
    </row>
    <row r="36" spans="1:8" ht="19.5" thickBot="1" x14ac:dyDescent="0.35">
      <c r="A36" t="s">
        <v>42</v>
      </c>
      <c r="B36" t="s">
        <v>15</v>
      </c>
      <c r="F36" s="15">
        <f>D14/D7</f>
        <v>5</v>
      </c>
    </row>
    <row r="37" spans="1:8" ht="19.5" thickBot="1" x14ac:dyDescent="0.35">
      <c r="A37" t="s">
        <v>21</v>
      </c>
      <c r="B37" t="s">
        <v>47</v>
      </c>
      <c r="F37" s="15">
        <f>D12*D6/D7</f>
        <v>0.4</v>
      </c>
    </row>
    <row r="38" spans="1:8" ht="19.5" thickBot="1" x14ac:dyDescent="0.35">
      <c r="A38" t="s">
        <v>40</v>
      </c>
      <c r="B38" t="s">
        <v>29</v>
      </c>
      <c r="F38" s="15">
        <f>D17*D18</f>
        <v>59.5</v>
      </c>
    </row>
    <row r="39" spans="1:8" ht="19.5" thickBot="1" x14ac:dyDescent="0.35">
      <c r="A39" s="21" t="s">
        <v>50</v>
      </c>
      <c r="B39" t="s">
        <v>32</v>
      </c>
      <c r="F39" s="44">
        <f>D19/D7</f>
        <v>0</v>
      </c>
    </row>
    <row r="40" spans="1:8" ht="31.5" thickBot="1" x14ac:dyDescent="0.35">
      <c r="A40" s="14" t="s">
        <v>51</v>
      </c>
      <c r="B40" t="s">
        <v>36</v>
      </c>
      <c r="F40" s="15">
        <f>D20/D7</f>
        <v>0</v>
      </c>
      <c r="G40" s="19"/>
      <c r="H40" s="19"/>
    </row>
    <row r="41" spans="1:8" ht="19.5" thickBot="1" x14ac:dyDescent="0.35">
      <c r="A41" t="s">
        <v>78</v>
      </c>
      <c r="B41" t="s">
        <v>34</v>
      </c>
      <c r="F41" s="15">
        <f>D21</f>
        <v>30</v>
      </c>
    </row>
    <row r="42" spans="1:8" ht="19.5" thickBot="1" x14ac:dyDescent="0.35">
      <c r="A42" t="s">
        <v>66</v>
      </c>
      <c r="B42" t="s">
        <v>67</v>
      </c>
      <c r="F42" s="15">
        <f>D22*D6/D7</f>
        <v>12.8</v>
      </c>
    </row>
    <row r="43" spans="1:8" ht="19.5" thickBot="1" x14ac:dyDescent="0.35">
      <c r="A43" t="s">
        <v>53</v>
      </c>
      <c r="F43" s="15"/>
    </row>
    <row r="44" spans="1:8" ht="15.75" thickBot="1" x14ac:dyDescent="0.3">
      <c r="A44" t="s">
        <v>53</v>
      </c>
      <c r="F44" s="16"/>
    </row>
    <row r="45" spans="1:8" ht="27" thickBot="1" x14ac:dyDescent="0.45">
      <c r="A45" s="36" t="s">
        <v>79</v>
      </c>
      <c r="B45" s="36"/>
      <c r="C45" s="36"/>
      <c r="D45" s="36"/>
      <c r="F45" s="11">
        <f>SUM(F29:F44)</f>
        <v>230.41333333333336</v>
      </c>
    </row>
    <row r="46" spans="1:8" ht="15.75" thickBot="1" x14ac:dyDescent="0.3"/>
    <row r="47" spans="1:8" ht="15.75" thickBot="1" x14ac:dyDescent="0.3">
      <c r="A47" s="30" t="s">
        <v>22</v>
      </c>
      <c r="B47" s="31"/>
      <c r="C47" s="31"/>
      <c r="D47" s="31"/>
      <c r="E47" s="31"/>
      <c r="F47" s="32"/>
    </row>
    <row r="48" spans="1:8" x14ac:dyDescent="0.25">
      <c r="A48" t="s">
        <v>16</v>
      </c>
    </row>
    <row r="49" spans="1:8" x14ac:dyDescent="0.25">
      <c r="A49" t="s">
        <v>17</v>
      </c>
    </row>
    <row r="50" spans="1:8" ht="15.75" thickBot="1" x14ac:dyDescent="0.3"/>
    <row r="51" spans="1:8" ht="15.75" thickBot="1" x14ac:dyDescent="0.3">
      <c r="A51" s="27" t="s">
        <v>71</v>
      </c>
      <c r="B51" s="28"/>
      <c r="C51" s="28"/>
      <c r="D51" s="28"/>
      <c r="E51" s="28"/>
      <c r="F51" s="29"/>
    </row>
    <row r="52" spans="1:8" x14ac:dyDescent="0.25">
      <c r="A52" s="25" t="s">
        <v>75</v>
      </c>
      <c r="B52" s="25"/>
      <c r="C52" s="25"/>
      <c r="D52" s="26"/>
      <c r="E52" s="26"/>
      <c r="F52" s="25"/>
      <c r="G52" s="19"/>
      <c r="H52" s="19"/>
    </row>
    <row r="53" spans="1:8" x14ac:dyDescent="0.25">
      <c r="A53" s="25" t="s">
        <v>76</v>
      </c>
      <c r="B53" s="25"/>
      <c r="C53" s="25"/>
      <c r="D53" s="26"/>
      <c r="E53" s="26"/>
      <c r="F53" s="25"/>
    </row>
    <row r="54" spans="1:8" x14ac:dyDescent="0.25">
      <c r="A54" s="25" t="s">
        <v>77</v>
      </c>
      <c r="B54" s="25"/>
      <c r="C54" s="25"/>
      <c r="D54" s="26"/>
      <c r="E54" s="26"/>
      <c r="F54" s="25"/>
    </row>
    <row r="55" spans="1:8" ht="15.75" thickBot="1" x14ac:dyDescent="0.3"/>
    <row r="56" spans="1:8" ht="15.75" thickBot="1" x14ac:dyDescent="0.3">
      <c r="A56" s="27" t="s">
        <v>52</v>
      </c>
      <c r="B56" s="28"/>
      <c r="C56" s="28"/>
      <c r="D56" s="28"/>
      <c r="E56" s="28"/>
      <c r="F56" s="29"/>
    </row>
    <row r="57" spans="1:8" s="19" customFormat="1" x14ac:dyDescent="0.25">
      <c r="A57" s="20"/>
      <c r="B57" s="18"/>
      <c r="C57" s="18"/>
      <c r="D57" s="18"/>
      <c r="E57" s="18"/>
      <c r="F57" s="18"/>
    </row>
    <row r="58" spans="1:8" x14ac:dyDescent="0.25">
      <c r="A58" t="s">
        <v>20</v>
      </c>
    </row>
  </sheetData>
  <mergeCells count="9">
    <mergeCell ref="A56:F56"/>
    <mergeCell ref="A47:F47"/>
    <mergeCell ref="A4:D4"/>
    <mergeCell ref="A45:D45"/>
    <mergeCell ref="A1:F1"/>
    <mergeCell ref="A2:F2"/>
    <mergeCell ref="A3:D3"/>
    <mergeCell ref="A28:F28"/>
    <mergeCell ref="A51:F51"/>
  </mergeCells>
  <printOptions horizontalCentered="1" verticalCentered="1" gridLines="1"/>
  <pageMargins left="0.39370078740157483" right="0.15748031496062992" top="0.55118110236220474" bottom="0.47244094488188981" header="0.23622047244094491" footer="0.15748031496062992"/>
  <pageSetup paperSize="9" scale="93" orientation="portrait" horizontalDpi="288" verticalDpi="288" r:id="rId1"/>
  <headerFooter>
    <oddHeader>&amp;L&amp;16FFAérostation&amp;C&amp;16Calcul du coût du vol en ballon</oddHeader>
    <oddFooter>&amp;L&amp;16&amp;F&amp;C&amp;16&amp;D&amp;RRS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VICTOR</cp:lastModifiedBy>
  <cp:lastPrinted>2019-02-07T19:34:32Z</cp:lastPrinted>
  <dcterms:created xsi:type="dcterms:W3CDTF">2018-11-08T07:35:53Z</dcterms:created>
  <dcterms:modified xsi:type="dcterms:W3CDTF">2019-02-08T12:30:38Z</dcterms:modified>
</cp:coreProperties>
</file>